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/>
  <mc:AlternateContent xmlns:mc="http://schemas.openxmlformats.org/markup-compatibility/2006">
    <mc:Choice Requires="x15">
      <x15ac:absPath xmlns:x15ac="http://schemas.microsoft.com/office/spreadsheetml/2010/11/ac" url="D:\O\AV\012\1 výzva\"/>
    </mc:Choice>
  </mc:AlternateContent>
  <xr:revisionPtr revIDLastSave="0" documentId="13_ncr:1_{47A54AA7-A822-4989-93CC-E63506B9A895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AVT!$B$1:$U$14</definedName>
  </definedNames>
  <calcPr calcId="191029"/>
</workbook>
</file>

<file path=xl/calcChain.xml><?xml version="1.0" encoding="utf-8"?>
<calcChain xmlns="http://schemas.openxmlformats.org/spreadsheetml/2006/main">
  <c r="R10" i="1" l="1"/>
  <c r="S10" i="1"/>
  <c r="O10" i="1"/>
  <c r="S8" i="1" l="1"/>
  <c r="R7" i="1"/>
  <c r="R9" i="1"/>
  <c r="S9" i="1"/>
  <c r="O9" i="1"/>
  <c r="R8" i="1"/>
  <c r="O8" i="1"/>
  <c r="O7" i="1"/>
  <c r="P13" i="1" s="1"/>
  <c r="Q13" i="1" l="1"/>
  <c r="S7" i="1"/>
</calcChain>
</file>

<file path=xl/sharedStrings.xml><?xml version="1.0" encoding="utf-8"?>
<sst xmlns="http://schemas.openxmlformats.org/spreadsheetml/2006/main" count="64" uniqueCount="51">
  <si>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</si>
  <si>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</si>
  <si>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</si>
  <si>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</si>
  <si>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</si>
  <si>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</si>
  <si>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</si>
  <si>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</si>
  <si>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</si>
  <si>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</si>
  <si>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</si>
  <si>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</si>
  <si>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30237240-3 - Webová kamera</t>
  </si>
  <si>
    <t>32321200-1 - Audiovizuální přístroje</t>
  </si>
  <si>
    <t>32342200-4 - Sluchátka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</si>
  <si>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</si>
  <si>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</si>
  <si>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</si>
  <si>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</si>
  <si>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</si>
  <si>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</si>
  <si>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</si>
  <si>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</si>
  <si>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</si>
  <si>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</si>
  <si>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</si>
  <si>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</si>
  <si>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</si>
  <si>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</si>
  <si>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</si>
  <si>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</si>
  <si>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</si>
  <si>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Sluchátka s mikrofonem</t>
  </si>
  <si>
    <t>Webová kamera</t>
  </si>
  <si>
    <t>Rozlišení videa minimálně Full HD (1920 × 1080 px).
Úhel záběru maximálně 80°.
Minimálně jeden vestavěný mikrofón.</t>
  </si>
  <si>
    <t>Jana Lukášová, 
Tel.: 37763 1351</t>
  </si>
  <si>
    <t>Univerzitní 20,  
301 00 Plzeň,
Útvar prorektora pro studijní a pedagogickou činnost - Informační a poradenské centrum,
místnost UI 213</t>
  </si>
  <si>
    <t>Oboustranná drátová náhlavní sluchátka s mikrofonem potlačující hluk.
Koženkové náušníky.
Konektor 3,5 mm TRRS.
Frekvenční rozsah sluchátek 20 - 20000 Hz.
Zatížitelnost maximálně 115 dB SPL.
Frekvenční rozsah mikrofonu 100 - 10000 Hz.
Mikrofon s potlačením okolního hluku.
Hmotnost maximálně 100 g.
Pouzdro na uskladnění a přenášení.</t>
  </si>
  <si>
    <t>Webkamera k PC USB</t>
  </si>
  <si>
    <t>ANO</t>
  </si>
  <si>
    <t>Samostatná faktura</t>
  </si>
  <si>
    <t>Projekt č. 337 - Virtuální modely pro optimalizaci výuky v lékařství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</si>
  <si>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</si>
  <si>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Mgr. Gabriela Straková,
Tel.: 37763 4823</t>
  </si>
  <si>
    <t>Teslova 5b, 
301 00 Plzeň,
Nové technologie – výzkumné centrum - Biomechanické modely lidského těla,
místnost TC 231</t>
  </si>
  <si>
    <t>Rozlišení: min. HD 720p / 30 fps.
Diagonální zorný úhel: mIn. 55°.
Automatická korekce osvětlení.
Mikrofon(y) s potlačením šumu: min. 1 všesměrový mikrofon.
Připojení: USB-A s technologií plug-and-play.
Délka kabelu: 1,5 m.
Uchycení: možnost umístění na laptop/displej stolního počítače.
Kompatibilita: Windows 8 nebo novější, macOS 10.10 nebo novější, Chrome OS.</t>
  </si>
  <si>
    <t>Příloha č. 2 Kupní smlouvy - technická specifikace
Audiovizuální technika (II.) 012 - 2022</t>
  </si>
  <si>
    <t>Ing. Josef Odehnal, Ph.D.,
Tel.: 773 540 220, 37763 8300
nebo
Vladimíra Kopečná,
Tel.: 722 808 664, 37763 8301</t>
  </si>
  <si>
    <t>Univerzitní 22, 
301 00 Plzeň,
Fakulta strojní - Katedra materiálů a strojírenské metalurgie, 
místnost UF 256 nebo UF 254</t>
  </si>
  <si>
    <t>Prezentér včetně laserového ukazovátka</t>
  </si>
  <si>
    <t xml:space="preserve">Bezdrátový minipřijímač.
Připojení: USB.
Barva se preferuje černá.
Napájení:  2x baterie AAA.
Integrované červené laserové ukazovátko.
Ukazatel stavu baterie.
Bezdrátový přijímač Plug&amp;Play.
Intuitivní ovládací prvky: snadno rozpoznatelné tlačítko po hmatu (tlačítko pro posun prezentace vpřed (šipka v pravo je s výstupkem)).
Dosah bezdrátového signálu min. 15 m.
USB rádiový přijímač.
Systémové požadavky min.: Windows 7, Windows 8, Windows 10 a vyšší.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</si>
</sst>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9" fillId="0" borderId="0"/>
  </cellStyleXfs>
  <cellXfs count="121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1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2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0" fontId="21" fillId="5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6" fillId="4" borderId="7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3" fontId="0" fillId="3" borderId="11" xfId="0" applyNumberFormat="1" applyFill="1" applyBorder="1" applyAlignment="1">
      <alignment horizontal="center" vertical="center" wrapText="1"/>
    </xf>
    <xf numFmtId="0" fontId="17" fillId="4" borderId="11" xfId="0" applyFont="1" applyFill="1" applyBorder="1" applyAlignment="1">
      <alignment horizontal="center" vertical="center" wrapText="1"/>
    </xf>
    <xf numFmtId="164" fontId="0" fillId="0" borderId="11" xfId="0" applyNumberFormat="1" applyBorder="1" applyAlignment="1">
      <alignment horizontal="right" vertical="center" indent="1"/>
    </xf>
    <xf numFmtId="164" fontId="11" fillId="3" borderId="11" xfId="0" applyNumberFormat="1" applyFont="1" applyFill="1" applyBorder="1" applyAlignment="1">
      <alignment horizontal="right" vertical="center" indent="1"/>
    </xf>
    <xf numFmtId="165" fontId="0" fillId="0" borderId="11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6" fillId="3" borderId="13" xfId="0" applyFont="1" applyFill="1" applyBorder="1" applyAlignment="1">
      <alignment vertical="center" wrapText="1"/>
    </xf>
    <xf numFmtId="0" fontId="17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11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6" fillId="3" borderId="8" xfId="0" applyNumberFormat="1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1"/>
    </xf>
    <xf numFmtId="164" fontId="11" fillId="3" borderId="8" xfId="0" applyNumberFormat="1" applyFon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2" fillId="3" borderId="11" xfId="0" applyFont="1" applyFill="1" applyBorder="1" applyAlignment="1">
      <alignment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16" fillId="3" borderId="2" xfId="0" applyNumberFormat="1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11" fillId="3" borderId="2" xfId="0" applyNumberFormat="1" applyFont="1" applyFill="1" applyBorder="1" applyAlignment="1">
      <alignment horizontal="right" vertical="center" indent="1"/>
    </xf>
    <xf numFmtId="165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2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0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4" fillId="3" borderId="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0" fontId="16" fillId="3" borderId="9" xfId="0" applyNumberFormat="1" applyFont="1" applyFill="1" applyBorder="1" applyAlignment="1">
      <alignment horizontal="center" vertical="center" wrapText="1"/>
    </xf>
    <xf numFmtId="0" fontId="16" fillId="3" borderId="14" xfId="0" applyNumberFormat="1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17" fillId="4" borderId="11" xfId="0" applyFont="1" applyFill="1" applyBorder="1" applyAlignment="1" applyProtection="1">
      <alignment horizontal="center" vertical="center" wrapText="1"/>
      <protection locked="0"/>
    </xf>
    <xf numFmtId="0" fontId="17" fillId="4" borderId="13" xfId="0" applyFont="1" applyFill="1" applyBorder="1" applyAlignment="1" applyProtection="1">
      <alignment horizontal="center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17" fillId="4" borderId="8" xfId="0" applyFont="1" applyFill="1" applyBorder="1" applyAlignment="1" applyProtection="1">
      <alignment horizontal="center" vertical="center" wrapText="1"/>
      <protection locked="0"/>
    </xf>
    <xf numFmtId="164" fontId="17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60"/>
  <sheetViews>
    <sheetView tabSelected="1" topLeftCell="E1" zoomScale="59" zoomScaleNormal="59" workbookViewId="0">
      <selection activeCell="N7" sqref="N7:N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0.42578125" style="1" customWidth="1"/>
    <col min="7" max="7" width="27.85546875" style="1" customWidth="1"/>
    <col min="8" max="8" width="21.140625" style="1" customWidth="1"/>
    <col min="9" max="9" width="21.42578125" style="1" customWidth="1"/>
    <col min="10" max="10" width="16.5703125" style="1" customWidth="1"/>
    <col min="11" max="11" width="37" style="5" customWidth="1"/>
    <col min="12" max="12" width="31.7109375" style="5" customWidth="1"/>
    <col min="13" max="13" width="37.85546875" style="1" customWidth="1"/>
    <col min="14" max="14" width="28" style="1" customWidth="1"/>
    <col min="15" max="15" width="17.710937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34.5703125" style="4" customWidth="1"/>
    <col min="22" max="16384" width="9.140625" style="5"/>
  </cols>
  <sheetData>
    <row r="1" spans="1:21" ht="42.6" customHeight="1" x14ac:dyDescent="0.25">
      <c r="B1" s="90" t="s">
        <v>46</v>
      </c>
      <c r="C1" s="91"/>
      <c r="D1" s="91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40" t="s">
        <v>5</v>
      </c>
      <c r="H6" s="42" t="s">
        <v>31</v>
      </c>
      <c r="I6" s="34" t="s">
        <v>18</v>
      </c>
      <c r="J6" s="34" t="s">
        <v>19</v>
      </c>
      <c r="K6" s="24" t="s">
        <v>42</v>
      </c>
      <c r="L6" s="38" t="s">
        <v>20</v>
      </c>
      <c r="M6" s="34" t="s">
        <v>21</v>
      </c>
      <c r="N6" s="24" t="s">
        <v>29</v>
      </c>
      <c r="O6" s="34" t="s">
        <v>22</v>
      </c>
      <c r="P6" s="24" t="s">
        <v>6</v>
      </c>
      <c r="Q6" s="25" t="s">
        <v>7</v>
      </c>
      <c r="R6" s="89" t="s">
        <v>8</v>
      </c>
      <c r="S6" s="89" t="s">
        <v>9</v>
      </c>
      <c r="T6" s="34" t="s">
        <v>23</v>
      </c>
      <c r="U6" s="34" t="s">
        <v>24</v>
      </c>
    </row>
    <row r="7" spans="1:21" ht="174" customHeight="1" thickTop="1" x14ac:dyDescent="0.25">
      <c r="A7" s="26"/>
      <c r="B7" s="43">
        <v>1</v>
      </c>
      <c r="C7" s="51" t="s">
        <v>32</v>
      </c>
      <c r="D7" s="45">
        <v>5</v>
      </c>
      <c r="E7" s="44" t="s">
        <v>25</v>
      </c>
      <c r="F7" s="72" t="s">
        <v>37</v>
      </c>
      <c r="G7" s="113"/>
      <c r="H7" s="46" t="s">
        <v>30</v>
      </c>
      <c r="I7" s="100" t="s">
        <v>40</v>
      </c>
      <c r="J7" s="102" t="s">
        <v>30</v>
      </c>
      <c r="K7" s="104"/>
      <c r="L7" s="106" t="s">
        <v>35</v>
      </c>
      <c r="M7" s="106" t="s">
        <v>36</v>
      </c>
      <c r="N7" s="109">
        <v>14</v>
      </c>
      <c r="O7" s="47">
        <f>D7*P7</f>
        <v>6500</v>
      </c>
      <c r="P7" s="48">
        <v>1300</v>
      </c>
      <c r="Q7" s="117"/>
      <c r="R7" s="49">
        <f>D7*Q7</f>
        <v>0</v>
      </c>
      <c r="S7" s="50" t="str">
        <f t="shared" ref="S7" si="0">IF(ISNUMBER(Q7), IF(Q7&gt;P7,"NEVYHOVUJE","VYHOVUJE")," ")</f>
        <v xml:space="preserve"> </v>
      </c>
      <c r="T7" s="111"/>
      <c r="U7" s="44" t="s">
        <v>14</v>
      </c>
    </row>
    <row r="8" spans="1:21" ht="112.5" customHeight="1" thickBot="1" x14ac:dyDescent="0.3">
      <c r="A8" s="26"/>
      <c r="B8" s="52">
        <v>2</v>
      </c>
      <c r="C8" s="53" t="s">
        <v>33</v>
      </c>
      <c r="D8" s="54">
        <v>2</v>
      </c>
      <c r="E8" s="55" t="s">
        <v>25</v>
      </c>
      <c r="F8" s="56" t="s">
        <v>34</v>
      </c>
      <c r="G8" s="114"/>
      <c r="H8" s="57" t="s">
        <v>30</v>
      </c>
      <c r="I8" s="101"/>
      <c r="J8" s="103"/>
      <c r="K8" s="105"/>
      <c r="L8" s="101"/>
      <c r="M8" s="101"/>
      <c r="N8" s="110"/>
      <c r="O8" s="58">
        <f>D8*P8</f>
        <v>1400</v>
      </c>
      <c r="P8" s="59">
        <v>700</v>
      </c>
      <c r="Q8" s="118"/>
      <c r="R8" s="60">
        <f>D8*Q8</f>
        <v>0</v>
      </c>
      <c r="S8" s="61" t="str">
        <f t="shared" ref="S8" si="1">IF(ISNUMBER(Q8), IF(Q8&gt;P8,"NEVYHOVUJE","VYHOVUJE")," ")</f>
        <v xml:space="preserve"> </v>
      </c>
      <c r="T8" s="112"/>
      <c r="U8" s="55" t="s">
        <v>12</v>
      </c>
    </row>
    <row r="9" spans="1:21" ht="171" customHeight="1" thickBot="1" x14ac:dyDescent="0.3">
      <c r="A9" s="26"/>
      <c r="B9" s="73">
        <v>3</v>
      </c>
      <c r="C9" s="74" t="s">
        <v>38</v>
      </c>
      <c r="D9" s="75">
        <v>2</v>
      </c>
      <c r="E9" s="76" t="s">
        <v>25</v>
      </c>
      <c r="F9" s="77" t="s">
        <v>45</v>
      </c>
      <c r="G9" s="115"/>
      <c r="H9" s="78" t="s">
        <v>30</v>
      </c>
      <c r="I9" s="79" t="s">
        <v>40</v>
      </c>
      <c r="J9" s="79" t="s">
        <v>39</v>
      </c>
      <c r="K9" s="80" t="s">
        <v>41</v>
      </c>
      <c r="L9" s="79" t="s">
        <v>43</v>
      </c>
      <c r="M9" s="79" t="s">
        <v>44</v>
      </c>
      <c r="N9" s="81">
        <v>14</v>
      </c>
      <c r="O9" s="82">
        <f>D9*P9</f>
        <v>1000</v>
      </c>
      <c r="P9" s="83">
        <v>500</v>
      </c>
      <c r="Q9" s="119"/>
      <c r="R9" s="84">
        <f>D9*Q9</f>
        <v>0</v>
      </c>
      <c r="S9" s="85" t="str">
        <f t="shared" ref="S9" si="2">IF(ISNUMBER(Q9), IF(Q9&gt;P9,"NEVYHOVUJE","VYHOVUJE")," ")</f>
        <v xml:space="preserve"> </v>
      </c>
      <c r="T9" s="76"/>
      <c r="U9" s="76" t="s">
        <v>12</v>
      </c>
    </row>
    <row r="10" spans="1:21" ht="221.25" customHeight="1" thickBot="1" x14ac:dyDescent="0.3">
      <c r="A10" s="26"/>
      <c r="B10" s="62">
        <v>4</v>
      </c>
      <c r="C10" s="86" t="s">
        <v>49</v>
      </c>
      <c r="D10" s="63">
        <v>2</v>
      </c>
      <c r="E10" s="64" t="s">
        <v>25</v>
      </c>
      <c r="F10" s="87" t="s">
        <v>50</v>
      </c>
      <c r="G10" s="116"/>
      <c r="H10" s="65" t="s">
        <v>30</v>
      </c>
      <c r="I10" s="86" t="s">
        <v>40</v>
      </c>
      <c r="J10" s="86" t="s">
        <v>30</v>
      </c>
      <c r="K10" s="66"/>
      <c r="L10" s="86" t="s">
        <v>47</v>
      </c>
      <c r="M10" s="86" t="s">
        <v>48</v>
      </c>
      <c r="N10" s="67">
        <v>14</v>
      </c>
      <c r="O10" s="68">
        <f>D10*P10</f>
        <v>1400</v>
      </c>
      <c r="P10" s="69">
        <v>700</v>
      </c>
      <c r="Q10" s="120"/>
      <c r="R10" s="70">
        <f>D10*Q10</f>
        <v>0</v>
      </c>
      <c r="S10" s="71" t="str">
        <f t="shared" ref="S10" si="3">IF(ISNUMBER(Q10), IF(Q10&gt;P10,"NEVYHOVUJE","VYHOVUJE")," ")</f>
        <v xml:space="preserve"> </v>
      </c>
      <c r="T10" s="64"/>
      <c r="U10" s="64" t="s">
        <v>13</v>
      </c>
    </row>
    <row r="11" spans="1:21" ht="13.5" customHeight="1" thickTop="1" thickBot="1" x14ac:dyDescent="0.3">
      <c r="C11" s="5"/>
      <c r="D11" s="5"/>
      <c r="E11" s="5"/>
      <c r="F11" s="5"/>
      <c r="G11" s="5"/>
      <c r="H11" s="5"/>
      <c r="I11" s="5"/>
      <c r="J11" s="5"/>
      <c r="M11" s="5"/>
      <c r="N11" s="5"/>
      <c r="O11" s="5"/>
      <c r="R11" s="39"/>
    </row>
    <row r="12" spans="1:21" ht="49.5" customHeight="1" thickTop="1" thickBot="1" x14ac:dyDescent="0.3">
      <c r="B12" s="92" t="s">
        <v>28</v>
      </c>
      <c r="C12" s="93"/>
      <c r="D12" s="93"/>
      <c r="E12" s="93"/>
      <c r="F12" s="93"/>
      <c r="G12" s="93"/>
      <c r="H12" s="88"/>
      <c r="I12" s="27"/>
      <c r="J12" s="27"/>
      <c r="K12" s="27"/>
      <c r="L12" s="8"/>
      <c r="M12" s="8"/>
      <c r="N12" s="28"/>
      <c r="O12" s="28"/>
      <c r="P12" s="29" t="s">
        <v>10</v>
      </c>
      <c r="Q12" s="94" t="s">
        <v>11</v>
      </c>
      <c r="R12" s="95"/>
      <c r="S12" s="96"/>
      <c r="T12" s="22"/>
      <c r="U12" s="30"/>
    </row>
    <row r="13" spans="1:21" ht="53.25" customHeight="1" thickTop="1" thickBot="1" x14ac:dyDescent="0.3">
      <c r="B13" s="108" t="s">
        <v>26</v>
      </c>
      <c r="C13" s="108"/>
      <c r="D13" s="108"/>
      <c r="E13" s="108"/>
      <c r="F13" s="108"/>
      <c r="G13" s="108"/>
      <c r="H13" s="108"/>
      <c r="I13" s="31"/>
      <c r="L13" s="12"/>
      <c r="M13" s="12"/>
      <c r="N13" s="32"/>
      <c r="O13" s="32"/>
      <c r="P13" s="33">
        <f>SUM(O7:O10)</f>
        <v>10300</v>
      </c>
      <c r="Q13" s="97">
        <f>SUM(R7:R10)</f>
        <v>0</v>
      </c>
      <c r="R13" s="98"/>
      <c r="S13" s="99"/>
    </row>
    <row r="14" spans="1:21" ht="15.75" thickTop="1" x14ac:dyDescent="0.25">
      <c r="B14" s="107" t="s">
        <v>27</v>
      </c>
      <c r="C14" s="107"/>
      <c r="D14" s="107"/>
      <c r="E14" s="107"/>
      <c r="F14" s="107"/>
    </row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M7VqsWXHoc2iKjtcE2x3R0z+i2LC8Qib5IXuN+DemLU5ySIIiBN5kHOZjKsFmZlIqSz/BlnQBJUURDElk1APDg==" saltValue="yYAUPb/9mi+IftIZxyLqMg==" spinCount="100000" sheet="1" objects="1" scenarios="1"/>
  <mergeCells count="13">
    <mergeCell ref="B14:F14"/>
    <mergeCell ref="B13:H13"/>
    <mergeCell ref="M7:M8"/>
    <mergeCell ref="N7:N8"/>
    <mergeCell ref="T7:T8"/>
    <mergeCell ref="B1:D1"/>
    <mergeCell ref="B12:G12"/>
    <mergeCell ref="Q12:S12"/>
    <mergeCell ref="Q13:S13"/>
    <mergeCell ref="I7:I8"/>
    <mergeCell ref="J7:J8"/>
    <mergeCell ref="K7:K8"/>
    <mergeCell ref="L7:L8"/>
  </mergeCells>
  <conditionalFormatting sqref="S7:S10">
    <cfRule type="cellIs" dxfId="6" priority="64" operator="equal">
      <formula>"VYHOVUJE"</formula>
    </cfRule>
  </conditionalFormatting>
  <conditionalFormatting sqref="S7:S10">
    <cfRule type="cellIs" dxfId="5" priority="63" operator="equal">
      <formula>"NEVYHOVUJE"</formula>
    </cfRule>
  </conditionalFormatting>
  <conditionalFormatting sqref="Q7:Q10 G7:H10">
    <cfRule type="containsBlanks" dxfId="4" priority="44">
      <formula>LEN(TRIM(G7))=0</formula>
    </cfRule>
  </conditionalFormatting>
  <conditionalFormatting sqref="G7:H10 Q7:Q10">
    <cfRule type="notContainsBlanks" dxfId="3" priority="42">
      <formula>LEN(TRIM(G7))&gt;0</formula>
    </cfRule>
  </conditionalFormatting>
  <conditionalFormatting sqref="G7:H10 Q7:Q10">
    <cfRule type="notContainsBlanks" dxfId="2" priority="41">
      <formula>LEN(TRIM(G7))&gt;0</formula>
    </cfRule>
  </conditionalFormatting>
  <conditionalFormatting sqref="G7:H10">
    <cfRule type="notContainsBlanks" dxfId="1" priority="40">
      <formula>LEN(TRIM(G7))&gt;0</formula>
    </cfRule>
  </conditionalFormatting>
  <conditionalFormatting sqref="D7:D10">
    <cfRule type="containsBlanks" dxfId="0" priority="1">
      <formula>LEN(TRIM(D7))=0</formula>
    </cfRule>
  </conditionalFormatting>
  <dataValidations count="2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:E10" xr:uid="{FEE879A1-3785-4154-A7E4-C2775DBC6DD4}">
      <formula1>"ks,bal,sada,"</formula1>
    </dataValidation>
  </dataValidations>
  <pageMargins left="7.874015748031496E-2" right="0.11811023622047245" top="0.35433070866141736" bottom="0.35433070866141736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2022-03-18T06:02:06Z</cp:lastPrinted>
  <dcterms:created xsi:type="dcterms:W3CDTF">2014-03-05T12:43:32Z</dcterms:created>
  <dcterms:modified xsi:type="dcterms:W3CDTF">2022-04-14T07:29:58Z</dcterms:modified>
</cp:coreProperties>
</file>